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3. Март\"/>
    </mc:Choice>
  </mc:AlternateContent>
  <bookViews>
    <workbookView xWindow="0" yWindow="0" windowWidth="20700" windowHeight="786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/>
</workbook>
</file>

<file path=xl/calcChain.xml><?xml version="1.0" encoding="utf-8"?>
<calcChain xmlns="http://schemas.openxmlformats.org/spreadsheetml/2006/main">
  <c r="D5" i="15" l="1"/>
  <c r="F8" i="13" l="1"/>
  <c r="F7" i="13"/>
  <c r="E6" i="13" l="1"/>
  <c r="G6" i="13" l="1"/>
  <c r="F6" i="13"/>
  <c r="F10" i="9" l="1"/>
  <c r="F9" i="9"/>
  <c r="E5" i="9" l="1"/>
  <c r="F5" i="9" s="1"/>
  <c r="F8" i="9" l="1"/>
  <c r="F11" i="9" s="1"/>
  <c r="E9" i="13" l="1"/>
  <c r="F9" i="13"/>
  <c r="F3" i="15" l="1"/>
  <c r="F5" i="15" l="1"/>
  <c r="F13" i="9" l="1"/>
</calcChain>
</file>

<file path=xl/sharedStrings.xml><?xml version="1.0" encoding="utf-8"?>
<sst xmlns="http://schemas.openxmlformats.org/spreadsheetml/2006/main" count="69" uniqueCount="62">
  <si>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</si>
  <si>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</si>
  <si>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</si>
  <si>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</si>
  <si>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</si>
  <si>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</si>
  <si>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</si>
  <si>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</si>
  <si>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</si>
  <si>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</si>
  <si>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</si>
  <si>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</si>
  <si>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</si>
  <si>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</si>
  <si>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</si>
  <si>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</si>
  <si>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</si>
  <si>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</si>
  <si>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</si>
  <si>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</si>
  <si>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</si>
  <si>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</si>
  <si>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</si>
  <si>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</si>
  <si>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</si>
  <si>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</si>
  <si>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</si>
  <si>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</si>
  <si>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</si>
  <si>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</si>
  <si>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</si>
  <si>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</si>
  <si>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</si>
  <si>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</si>
  <si>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</si>
  <si>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</si>
  <si>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</si>
  <si>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</si>
  <si>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</si>
  <si>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</si>
  <si>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</si>
  <si>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</si>
  <si>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</si>
  <si>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</si>
  <si>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</si>
  <si>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</si>
  <si>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</si>
  <si>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</si>
  <si>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</si>
  <si>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</si>
  <si>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</si>
  <si>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</si>
  <si>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</si>
  <si>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</si>
  <si>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</si>
  <si>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</si>
  <si>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</si>
  <si>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</si>
  <si>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</si>
  <si>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r>
      <t>показаний общего прибора учета тепловой энергии отопления за март 2022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</si>
  <si>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март 2022</t>
    </r>
    <r>
      <rPr>
        <b/>
        <sz val="14"/>
        <rFont val="Times New Roman"/>
        <family val="1"/>
        <charset val="204"/>
      </rPr>
      <t xml:space="preserve"> г.</t>
    </r>
  </si>
  <si>
    <r>
      <t>Отчет по вывозу мусора март 2022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</si>
</sst>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9" formatCode="_-* #,##0.000\ _₽_-;\-* #,##0.000\ _₽_-;_-* &quot;-&quot;??\ _₽_-;_-@_-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4" fillId="0" borderId="5" xfId="0" applyFont="1" applyBorder="1"/>
    <xf numFmtId="0" fontId="19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2" fontId="0" fillId="0" borderId="5" xfId="2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8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43" fontId="24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0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4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4" xfId="3" applyFont="1" applyBorder="1" applyAlignment="1">
      <alignment vertical="center"/>
    </xf>
    <xf numFmtId="165" fontId="5" fillId="0" borderId="18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5" xfId="3" applyFont="1" applyBorder="1" applyAlignment="1">
      <alignment vertical="center"/>
    </xf>
    <xf numFmtId="169" fontId="22" fillId="3" borderId="8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right" vertical="center" wrapText="1"/>
    </xf>
    <xf numFmtId="165" fontId="9" fillId="2" borderId="5" xfId="3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74" t="s">
        <v>60</v>
      </c>
      <c r="B1" s="74"/>
      <c r="C1" s="74"/>
      <c r="D1" s="74"/>
      <c r="E1" s="74"/>
      <c r="F1" s="74"/>
      <c r="G1" s="74"/>
    </row>
    <row r="2" spans="1:10" ht="35.25" customHeight="1" x14ac:dyDescent="0.2">
      <c r="A2" s="75" t="s">
        <v>8</v>
      </c>
      <c r="B2" s="76" t="s">
        <v>9</v>
      </c>
      <c r="C2" s="75" t="s">
        <v>28</v>
      </c>
      <c r="D2" s="75" t="s">
        <v>10</v>
      </c>
      <c r="E2" s="75" t="s">
        <v>11</v>
      </c>
      <c r="F2" s="75"/>
      <c r="G2" s="75"/>
    </row>
    <row r="3" spans="1:10" ht="24" customHeight="1" x14ac:dyDescent="0.2">
      <c r="A3" s="75"/>
      <c r="B3" s="77"/>
      <c r="C3" s="75"/>
      <c r="D3" s="75"/>
      <c r="E3" s="75" t="s">
        <v>12</v>
      </c>
      <c r="F3" s="75"/>
      <c r="G3" s="79" t="s">
        <v>31</v>
      </c>
    </row>
    <row r="4" spans="1:10" ht="32.25" customHeight="1" x14ac:dyDescent="0.2">
      <c r="A4" s="75"/>
      <c r="B4" s="78"/>
      <c r="C4" s="75"/>
      <c r="D4" s="75"/>
      <c r="E4" s="40" t="s">
        <v>13</v>
      </c>
      <c r="F4" s="41" t="s">
        <v>14</v>
      </c>
      <c r="G4" s="79"/>
    </row>
    <row r="5" spans="1:10" ht="21.75" customHeight="1" x14ac:dyDescent="0.2">
      <c r="A5" s="13"/>
      <c r="B5" s="21" t="s">
        <v>15</v>
      </c>
      <c r="C5" s="14" t="s">
        <v>16</v>
      </c>
      <c r="D5" s="73">
        <v>846.68</v>
      </c>
      <c r="E5" s="72">
        <v>162.47</v>
      </c>
      <c r="F5" s="55"/>
      <c r="G5" s="55"/>
    </row>
    <row r="6" spans="1:10" ht="30" customHeight="1" x14ac:dyDescent="0.3">
      <c r="A6" s="13" t="s">
        <v>24</v>
      </c>
      <c r="B6" s="21" t="s">
        <v>19</v>
      </c>
      <c r="C6" s="14" t="s">
        <v>16</v>
      </c>
      <c r="D6" s="56"/>
      <c r="E6" s="57">
        <f>E7*0.051</f>
        <v>22.439999999999998</v>
      </c>
      <c r="F6" s="57">
        <f>F7*0.051</f>
        <v>6.259739999999999</v>
      </c>
      <c r="G6" s="57">
        <f>G7*0.051</f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1" t="s">
        <v>33</v>
      </c>
      <c r="C7" s="14" t="s">
        <v>21</v>
      </c>
      <c r="D7" s="56"/>
      <c r="E7" s="54">
        <v>440</v>
      </c>
      <c r="F7" s="54">
        <f>38*3.23</f>
        <v>122.74</v>
      </c>
      <c r="G7" s="58">
        <v>9</v>
      </c>
      <c r="H7" s="42"/>
    </row>
    <row r="8" spans="1:10" ht="26.25" customHeight="1" x14ac:dyDescent="0.2">
      <c r="A8" s="13" t="s">
        <v>17</v>
      </c>
      <c r="B8" s="21" t="s">
        <v>32</v>
      </c>
      <c r="C8" s="14" t="s">
        <v>21</v>
      </c>
      <c r="D8" s="52">
        <v>53152</v>
      </c>
      <c r="E8" s="54">
        <v>540</v>
      </c>
      <c r="F8" s="54">
        <f>38*4.33</f>
        <v>164.54</v>
      </c>
      <c r="G8" s="59">
        <v>9</v>
      </c>
      <c r="H8" s="42"/>
    </row>
    <row r="9" spans="1:10" ht="25.5" customHeight="1" x14ac:dyDescent="0.3">
      <c r="A9" s="13" t="s">
        <v>17</v>
      </c>
      <c r="B9" s="23" t="s">
        <v>22</v>
      </c>
      <c r="C9" s="14" t="s">
        <v>21</v>
      </c>
      <c r="D9" s="56"/>
      <c r="E9" s="54">
        <f>E8+E7</f>
        <v>980</v>
      </c>
      <c r="F9" s="54">
        <f>SUM(F7:F8)</f>
        <v>287.27999999999997</v>
      </c>
      <c r="G9" s="59">
        <v>18</v>
      </c>
      <c r="H9" s="42"/>
      <c r="I9" s="12" t="s">
        <v>6</v>
      </c>
    </row>
    <row r="10" spans="1:10" ht="22.5" customHeight="1" x14ac:dyDescent="0.3">
      <c r="A10" s="13" t="s">
        <v>20</v>
      </c>
      <c r="B10" s="21" t="s">
        <v>23</v>
      </c>
      <c r="C10" s="14" t="s">
        <v>18</v>
      </c>
      <c r="D10" s="60"/>
      <c r="E10" s="55"/>
      <c r="F10" s="55"/>
      <c r="G10" s="59">
        <v>4717</v>
      </c>
      <c r="H10" s="15"/>
    </row>
    <row r="11" spans="1:10" ht="45.75" customHeight="1" x14ac:dyDescent="0.2">
      <c r="D11" s="15"/>
      <c r="E11" s="15"/>
      <c r="F11" s="51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13" sqref="F13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1" t="s">
        <v>2</v>
      </c>
      <c r="B1" s="81"/>
      <c r="C1" s="81"/>
      <c r="D1" s="81"/>
      <c r="E1" s="81"/>
      <c r="F1" s="81"/>
      <c r="G1" s="81"/>
    </row>
    <row r="2" spans="1:13" ht="26.25" customHeight="1" x14ac:dyDescent="0.2">
      <c r="A2" s="80" t="s">
        <v>59</v>
      </c>
      <c r="B2" s="80"/>
      <c r="C2" s="80"/>
      <c r="D2" s="80"/>
      <c r="E2" s="80"/>
      <c r="F2" s="80"/>
      <c r="G2" s="80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4" t="s">
        <v>27</v>
      </c>
      <c r="G4" s="84"/>
      <c r="H4" s="84"/>
    </row>
    <row r="5" spans="1:13" ht="69.75" customHeight="1" x14ac:dyDescent="0.2">
      <c r="A5" s="43">
        <v>25488</v>
      </c>
      <c r="B5" s="7" t="s">
        <v>36</v>
      </c>
      <c r="C5" s="44">
        <v>655.01</v>
      </c>
      <c r="D5" s="44">
        <v>846.68</v>
      </c>
      <c r="E5" s="37">
        <f>D5-C5</f>
        <v>191.66999999999996</v>
      </c>
      <c r="F5" s="46">
        <f>E5</f>
        <v>191.66999999999996</v>
      </c>
      <c r="G5" s="71"/>
      <c r="H5" s="31"/>
    </row>
    <row r="6" spans="1:13" ht="26.25" customHeight="1" thickBot="1" x14ac:dyDescent="0.3">
      <c r="A6" s="8"/>
      <c r="B6" s="9"/>
      <c r="C6" s="66"/>
      <c r="D6" s="66"/>
      <c r="E6" s="10"/>
    </row>
    <row r="7" spans="1:13" ht="32.25" customHeight="1" thickBot="1" x14ac:dyDescent="0.25">
      <c r="A7" s="67" t="s">
        <v>5</v>
      </c>
      <c r="B7" s="68"/>
      <c r="C7" s="68"/>
      <c r="D7" s="68"/>
      <c r="E7" s="68"/>
      <c r="F7" s="69">
        <v>10560.1</v>
      </c>
      <c r="G7" s="17"/>
      <c r="H7" s="47"/>
    </row>
    <row r="8" spans="1:13" ht="32.25" customHeight="1" thickBot="1" x14ac:dyDescent="0.25">
      <c r="A8" s="88" t="s">
        <v>56</v>
      </c>
      <c r="B8" s="89"/>
      <c r="C8" s="89"/>
      <c r="D8" s="89"/>
      <c r="E8" s="89"/>
      <c r="F8" s="70">
        <f>G8*0.051*3.23</f>
        <v>6.2597399999999999</v>
      </c>
      <c r="G8" s="63">
        <v>38</v>
      </c>
      <c r="H8" s="62" t="s">
        <v>54</v>
      </c>
    </row>
    <row r="9" spans="1:13" ht="32.25" customHeight="1" thickBot="1" x14ac:dyDescent="0.25">
      <c r="A9" s="88" t="s">
        <v>57</v>
      </c>
      <c r="B9" s="89"/>
      <c r="C9" s="89"/>
      <c r="D9" s="89"/>
      <c r="E9" s="89"/>
      <c r="F9" s="70">
        <f>G9*F16</f>
        <v>22.032</v>
      </c>
      <c r="G9" s="63">
        <v>432</v>
      </c>
      <c r="H9" s="62" t="s">
        <v>55</v>
      </c>
    </row>
    <row r="10" spans="1:13" ht="32.25" customHeight="1" thickBot="1" x14ac:dyDescent="0.25">
      <c r="A10" s="88" t="s">
        <v>58</v>
      </c>
      <c r="B10" s="89"/>
      <c r="C10" s="89"/>
      <c r="D10" s="89"/>
      <c r="E10" s="89"/>
      <c r="F10" s="69">
        <f>G10*F16</f>
        <v>0.45899999999999996</v>
      </c>
      <c r="G10" s="63">
        <v>9</v>
      </c>
      <c r="H10" s="62" t="s">
        <v>55</v>
      </c>
    </row>
    <row r="11" spans="1:13" ht="32.25" customHeight="1" thickBot="1" x14ac:dyDescent="0.25">
      <c r="A11" s="90" t="s">
        <v>53</v>
      </c>
      <c r="B11" s="91"/>
      <c r="C11" s="91"/>
      <c r="D11" s="91"/>
      <c r="E11" s="91"/>
      <c r="F11" s="64">
        <f>F5-F8-F9-F10</f>
        <v>162.91925999999995</v>
      </c>
      <c r="G11" s="17"/>
      <c r="H11" s="47"/>
    </row>
    <row r="12" spans="1:13" ht="39.75" customHeight="1" thickBot="1" x14ac:dyDescent="0.4">
      <c r="F12" s="61" t="s">
        <v>30</v>
      </c>
      <c r="G12" s="18" t="s">
        <v>29</v>
      </c>
      <c r="H12" s="47"/>
      <c r="I12" s="11"/>
      <c r="J12" s="30"/>
      <c r="K12" s="11"/>
      <c r="L12" s="11"/>
    </row>
    <row r="13" spans="1:13" ht="38.25" customHeight="1" thickBot="1" x14ac:dyDescent="0.35">
      <c r="A13" s="82" t="s">
        <v>25</v>
      </c>
      <c r="B13" s="82"/>
      <c r="C13" s="82"/>
      <c r="D13" s="82"/>
      <c r="E13" s="83"/>
      <c r="F13" s="45">
        <f>(F11*F17+F18*G13)/F7</f>
        <v>40.906415305858829</v>
      </c>
      <c r="G13" s="48">
        <v>6649</v>
      </c>
      <c r="H13" s="65"/>
      <c r="I13" s="27"/>
      <c r="J13" s="38"/>
      <c r="K13" s="39"/>
      <c r="L13" s="11"/>
      <c r="M13" s="11"/>
    </row>
    <row r="14" spans="1:13" x14ac:dyDescent="0.2">
      <c r="G14" s="11"/>
      <c r="H14" s="47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34</v>
      </c>
      <c r="B16" s="28"/>
      <c r="C16" s="28"/>
      <c r="D16" s="28"/>
      <c r="E16" s="28"/>
      <c r="F16" s="29">
        <v>5.0999999999999997E-2</v>
      </c>
      <c r="G16" s="24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85" t="s">
        <v>35</v>
      </c>
      <c r="B17" s="86"/>
      <c r="C17" s="87"/>
      <c r="D17" s="28"/>
      <c r="E17" s="28"/>
      <c r="F17" s="29">
        <v>2476.39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52</v>
      </c>
      <c r="B18" s="53"/>
      <c r="C18" s="53"/>
      <c r="D18" s="53"/>
      <c r="E18" s="53"/>
      <c r="F18" s="29">
        <v>4.29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F5" sqref="F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2" t="s">
        <v>61</v>
      </c>
      <c r="B1" s="93"/>
      <c r="C1" s="93"/>
      <c r="D1" s="93"/>
      <c r="E1" s="93"/>
      <c r="F1" s="94"/>
    </row>
    <row r="2" spans="1:6" ht="25.5" customHeight="1" x14ac:dyDescent="0.2">
      <c r="A2" s="98" t="s">
        <v>37</v>
      </c>
      <c r="B2" s="98"/>
      <c r="C2" s="98"/>
      <c r="D2" s="32" t="s">
        <v>38</v>
      </c>
      <c r="E2" s="32" t="s">
        <v>39</v>
      </c>
      <c r="F2" s="32" t="s">
        <v>40</v>
      </c>
    </row>
    <row r="3" spans="1:6" ht="32.25" customHeight="1" x14ac:dyDescent="0.2">
      <c r="A3" s="99" t="s">
        <v>41</v>
      </c>
      <c r="B3" s="99"/>
      <c r="C3" s="99"/>
      <c r="D3" s="33">
        <v>66.92</v>
      </c>
      <c r="E3" s="34">
        <v>891.53</v>
      </c>
      <c r="F3" s="34">
        <f>E3*D3</f>
        <v>59661.187599999997</v>
      </c>
    </row>
    <row r="4" spans="1:6" x14ac:dyDescent="0.2">
      <c r="A4" s="95"/>
      <c r="B4" s="96"/>
      <c r="C4" s="96"/>
      <c r="D4" s="96"/>
      <c r="E4" s="96"/>
      <c r="F4" s="97"/>
    </row>
    <row r="5" spans="1:6" ht="33.75" customHeight="1" x14ac:dyDescent="0.2">
      <c r="A5" s="99" t="s">
        <v>42</v>
      </c>
      <c r="B5" s="99"/>
      <c r="C5" s="99"/>
      <c r="D5" s="34">
        <f>10560.1-B10</f>
        <v>10475.9</v>
      </c>
      <c r="E5" s="35"/>
      <c r="F5" s="36">
        <f>(F3-F4)/D5</f>
        <v>5.6950894529348313</v>
      </c>
    </row>
    <row r="7" spans="1:6" ht="15.75" x14ac:dyDescent="0.25">
      <c r="A7" s="49" t="s">
        <v>45</v>
      </c>
    </row>
    <row r="8" spans="1:6" ht="15.75" x14ac:dyDescent="0.25">
      <c r="A8" s="49"/>
    </row>
    <row r="9" spans="1:6" ht="15.75" x14ac:dyDescent="0.25">
      <c r="A9" s="50" t="s">
        <v>47</v>
      </c>
      <c r="B9" s="22" t="s">
        <v>48</v>
      </c>
      <c r="C9" s="22" t="s">
        <v>49</v>
      </c>
      <c r="D9" s="22" t="s">
        <v>50</v>
      </c>
      <c r="E9" s="22" t="s">
        <v>51</v>
      </c>
    </row>
    <row r="10" spans="1:6" x14ac:dyDescent="0.2">
      <c r="A10" s="20" t="s">
        <v>43</v>
      </c>
      <c r="B10" s="20">
        <v>84.2</v>
      </c>
      <c r="C10" s="20" t="s">
        <v>44</v>
      </c>
      <c r="D10" s="19" t="s">
        <v>46</v>
      </c>
      <c r="E10" s="20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2022-03-15T08:48:19Z</cp:lastPrinted>
  <dcterms:created xsi:type="dcterms:W3CDTF">1996-10-08T23:32:33Z</dcterms:created>
  <dcterms:modified xsi:type="dcterms:W3CDTF">2022-04-15T06:29:56Z</dcterms:modified>
</cp:coreProperties>
</file>